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jz010\Desktop\"/>
    </mc:Choice>
  </mc:AlternateContent>
  <xr:revisionPtr revIDLastSave="0" documentId="13_ncr:1_{672D5D32-AF07-4825-AB5D-6AEFFEA291F5}" xr6:coauthVersionLast="45" xr6:coauthVersionMax="45" xr10:uidLastSave="{00000000-0000-0000-0000-000000000000}"/>
  <bookViews>
    <workbookView xWindow="-98" yWindow="-98" windowWidth="24496" windowHeight="15796" xr2:uid="{C7E28EEC-BF80-4F9F-B4E8-A214050FC753}"/>
  </bookViews>
  <sheets>
    <sheet name="Sheet1" sheetId="1" r:id="rId1"/>
    <sheet name="Sheet2" sheetId="2" r:id="rId2"/>
    <sheet name="Sheet3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3" l="1"/>
  <c r="G10" i="1"/>
  <c r="D10" i="2"/>
  <c r="D7" i="2"/>
  <c r="B1" i="1"/>
  <c r="I10" i="1"/>
  <c r="D8" i="2"/>
  <c r="H10" i="1"/>
  <c r="H11" i="1" s="1"/>
  <c r="H12" i="1"/>
  <c r="D4" i="2"/>
  <c r="B10" i="1"/>
  <c r="C10" i="1"/>
  <c r="B6" i="3"/>
  <c r="D11" i="2"/>
  <c r="E10" i="2" s="1"/>
  <c r="D5" i="2"/>
  <c r="B11" i="1"/>
  <c r="B12" i="1" s="1"/>
  <c r="F10" i="1"/>
  <c r="F11" i="1" s="1"/>
  <c r="F12" i="1" s="1"/>
  <c r="C14" i="1" s="1"/>
  <c r="B7" i="3"/>
  <c r="B8" i="3"/>
  <c r="E10" i="1"/>
  <c r="E7" i="2"/>
  <c r="D10" i="1"/>
  <c r="D11" i="1" s="1"/>
  <c r="D12" i="1" s="1"/>
  <c r="E4" i="2"/>
  <c r="C16" i="1" l="1"/>
  <c r="C17" i="1"/>
  <c r="E14" i="1"/>
  <c r="C15" i="1"/>
  <c r="G15" i="1" l="1"/>
  <c r="G17" i="1"/>
  <c r="G16" i="1"/>
  <c r="E15" i="1"/>
  <c r="E17" i="1"/>
  <c r="E16" i="1"/>
</calcChain>
</file>

<file path=xl/sharedStrings.xml><?xml version="1.0" encoding="utf-8"?>
<sst xmlns="http://schemas.openxmlformats.org/spreadsheetml/2006/main" count="123" uniqueCount="53">
  <si>
    <t>光栅编号</t>
    <phoneticPr fontId="1" type="noConversion"/>
  </si>
  <si>
    <t>Δ仪</t>
    <phoneticPr fontId="1" type="noConversion"/>
  </si>
  <si>
    <t>0°0'0''</t>
    <phoneticPr fontId="1" type="noConversion"/>
  </si>
  <si>
    <t>入射光方位</t>
    <phoneticPr fontId="1" type="noConversion"/>
  </si>
  <si>
    <t>φ10</t>
    <phoneticPr fontId="1" type="noConversion"/>
  </si>
  <si>
    <t>φ20</t>
    <phoneticPr fontId="1" type="noConversion"/>
  </si>
  <si>
    <t>波长(nm)</t>
    <phoneticPr fontId="1" type="noConversion"/>
  </si>
  <si>
    <t>衍射光谱级次m</t>
    <phoneticPr fontId="1" type="noConversion"/>
  </si>
  <si>
    <t>游标</t>
    <phoneticPr fontId="1" type="noConversion"/>
  </si>
  <si>
    <t>左侧衍射光方位φ左</t>
    <phoneticPr fontId="1" type="noConversion"/>
  </si>
  <si>
    <t>右侧衍射光方位φ右</t>
    <phoneticPr fontId="1" type="noConversion"/>
  </si>
  <si>
    <t>I</t>
    <phoneticPr fontId="1" type="noConversion"/>
  </si>
  <si>
    <t>紫</t>
    <phoneticPr fontId="1" type="noConversion"/>
  </si>
  <si>
    <t>绿</t>
    <phoneticPr fontId="1" type="noConversion"/>
  </si>
  <si>
    <t>黄1</t>
    <phoneticPr fontId="1" type="noConversion"/>
  </si>
  <si>
    <t>黄2</t>
    <phoneticPr fontId="1" type="noConversion"/>
  </si>
  <si>
    <t>II</t>
    <phoneticPr fontId="1" type="noConversion"/>
  </si>
  <si>
    <t>φm</t>
    <phoneticPr fontId="1" type="noConversion"/>
  </si>
  <si>
    <t>2φm=φ左-φ右</t>
    <phoneticPr fontId="1" type="noConversion"/>
  </si>
  <si>
    <t>φ1n</t>
    <phoneticPr fontId="1" type="noConversion"/>
  </si>
  <si>
    <t>φ2n</t>
    <phoneticPr fontId="1" type="noConversion"/>
  </si>
  <si>
    <t>光谱级次m</t>
    <phoneticPr fontId="1" type="noConversion"/>
  </si>
  <si>
    <t>入射光方位φ0</t>
    <phoneticPr fontId="1" type="noConversion"/>
  </si>
  <si>
    <t>入射角i</t>
    <phoneticPr fontId="1" type="noConversion"/>
  </si>
  <si>
    <t>衍射角φm左</t>
    <phoneticPr fontId="1" type="noConversion"/>
  </si>
  <si>
    <t>衍射角φm右</t>
    <phoneticPr fontId="1" type="noConversion"/>
  </si>
  <si>
    <t>同/异侧</t>
    <phoneticPr fontId="1" type="noConversion"/>
  </si>
  <si>
    <t>mean(2φm)</t>
    <phoneticPr fontId="1" type="noConversion"/>
  </si>
  <si>
    <t>mean(i)</t>
    <phoneticPr fontId="1" type="noConversion"/>
  </si>
  <si>
    <t>mean(φm左)</t>
    <phoneticPr fontId="1" type="noConversion"/>
  </si>
  <si>
    <t>mean(φm右)</t>
    <phoneticPr fontId="1" type="noConversion"/>
  </si>
  <si>
    <t>由绿光求出</t>
    <phoneticPr fontId="1" type="noConversion"/>
  </si>
  <si>
    <t>d</t>
    <phoneticPr fontId="1" type="noConversion"/>
  </si>
  <si>
    <t>Δd</t>
    <phoneticPr fontId="1" type="noConversion"/>
  </si>
  <si>
    <t>λ</t>
    <phoneticPr fontId="1" type="noConversion"/>
  </si>
  <si>
    <t>Δλ</t>
    <phoneticPr fontId="1" type="noConversion"/>
  </si>
  <si>
    <t>相对偏差</t>
    <phoneticPr fontId="1" type="noConversion"/>
  </si>
  <si>
    <t>光栅平面法线方位</t>
    <phoneticPr fontId="1" type="noConversion"/>
  </si>
  <si>
    <t>波长/nm</t>
    <phoneticPr fontId="1" type="noConversion"/>
  </si>
  <si>
    <t>m级</t>
    <phoneticPr fontId="1" type="noConversion"/>
  </si>
  <si>
    <t>φ左</t>
    <phoneticPr fontId="1" type="noConversion"/>
  </si>
  <si>
    <t>φ右</t>
    <phoneticPr fontId="1" type="noConversion"/>
  </si>
  <si>
    <t>2δ</t>
    <phoneticPr fontId="1" type="noConversion"/>
  </si>
  <si>
    <t>mean(2δ)</t>
    <phoneticPr fontId="1" type="noConversion"/>
  </si>
  <si>
    <t>mean(delta)</t>
    <phoneticPr fontId="1" type="noConversion"/>
  </si>
  <si>
    <t>（黄1）</t>
    <phoneticPr fontId="1" type="noConversion"/>
  </si>
  <si>
    <t>该行为正确性测试，请确保启用Excel宏</t>
    <phoneticPr fontId="1" type="noConversion"/>
  </si>
  <si>
    <t>请在黄色的表格内输入测得的数据，格式：a°b'c''</t>
    <phoneticPr fontId="1" type="noConversion"/>
  </si>
  <si>
    <t>剩余的数据会由自动计算求得</t>
    <phoneticPr fontId="1" type="noConversion"/>
  </si>
  <si>
    <t>?侧</t>
    <phoneticPr fontId="1" type="noConversion"/>
  </si>
  <si>
    <t>?</t>
    <phoneticPr fontId="1" type="noConversion"/>
  </si>
  <si>
    <t>???</t>
    <phoneticPr fontId="1" type="noConversion"/>
  </si>
  <si>
    <t>（避免当场按计算器按半天之后结果还是错的）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</si>
</sst>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F4098-56D3-4F96-9E58-54E8E64F322C}">
  <sheetPr codeName="Sheet1"/>
  <dimension ref="A1:K17"/>
  <sheetViews>
    <sheetView tabSelected="1" workbookViewId="0">
      <selection activeCell="N13" sqref="N13"/>
    </sheetView>
  </sheetViews>
  <sheetFormatPr defaultRowHeight="13.9" x14ac:dyDescent="0.4"/>
  <cols>
    <col min="1" max="1" width="19" customWidth="1"/>
    <col min="2" max="9" width="14.59765625" customWidth="1"/>
  </cols>
  <sheetData>
    <row r="1" spans="1:11" x14ac:dyDescent="0.4">
      <c r="A1" t="s">
        <v>2</v>
      </c>
      <c r="B1" t="str">
        <f>Degree2DMS(-45.5)</f>
        <v>-45°30'0''</v>
      </c>
      <c r="K1" t="s">
        <v>46</v>
      </c>
    </row>
    <row r="3" spans="1:11" x14ac:dyDescent="0.4">
      <c r="A3" s="5" t="s">
        <v>0</v>
      </c>
      <c r="B3" s="5" t="s">
        <v>1</v>
      </c>
      <c r="C3" s="5" t="s">
        <v>3</v>
      </c>
      <c r="D3" s="10" t="s">
        <v>4</v>
      </c>
      <c r="E3" s="10" t="s">
        <v>5</v>
      </c>
      <c r="K3" t="s">
        <v>47</v>
      </c>
    </row>
    <row r="4" spans="1:11" x14ac:dyDescent="0.4">
      <c r="A4" s="12" t="s">
        <v>51</v>
      </c>
      <c r="B4" s="12" t="s">
        <v>2</v>
      </c>
      <c r="C4" s="5"/>
      <c r="D4" s="12" t="s">
        <v>2</v>
      </c>
      <c r="E4" s="12" t="s">
        <v>2</v>
      </c>
      <c r="K4" t="s">
        <v>48</v>
      </c>
    </row>
    <row r="5" spans="1:11" x14ac:dyDescent="0.4">
      <c r="A5" s="5" t="s">
        <v>6</v>
      </c>
      <c r="B5" s="13" t="s">
        <v>14</v>
      </c>
      <c r="C5" s="14" t="s">
        <v>51</v>
      </c>
      <c r="D5" s="13" t="s">
        <v>15</v>
      </c>
      <c r="E5" s="14" t="s">
        <v>51</v>
      </c>
      <c r="F5" s="13" t="s">
        <v>13</v>
      </c>
      <c r="G5" s="14" t="s">
        <v>51</v>
      </c>
      <c r="H5" s="13" t="s">
        <v>12</v>
      </c>
      <c r="I5" s="14" t="s">
        <v>51</v>
      </c>
    </row>
    <row r="6" spans="1:11" x14ac:dyDescent="0.4">
      <c r="A6" s="5" t="s">
        <v>7</v>
      </c>
      <c r="B6" s="13" t="s">
        <v>50</v>
      </c>
      <c r="C6" s="8"/>
      <c r="D6" s="13" t="s">
        <v>50</v>
      </c>
      <c r="E6" s="8"/>
      <c r="F6" s="13" t="s">
        <v>50</v>
      </c>
      <c r="G6" s="8"/>
      <c r="H6" s="13" t="s">
        <v>50</v>
      </c>
      <c r="I6" s="8"/>
    </row>
    <row r="7" spans="1:11" x14ac:dyDescent="0.4">
      <c r="A7" s="5" t="s">
        <v>8</v>
      </c>
      <c r="B7" s="5" t="s">
        <v>11</v>
      </c>
      <c r="C7" s="5" t="s">
        <v>16</v>
      </c>
      <c r="D7" s="5" t="s">
        <v>11</v>
      </c>
      <c r="E7" s="5" t="s">
        <v>16</v>
      </c>
      <c r="F7" s="5" t="s">
        <v>11</v>
      </c>
      <c r="G7" s="5" t="s">
        <v>16</v>
      </c>
      <c r="H7" s="5" t="s">
        <v>11</v>
      </c>
      <c r="I7" s="5" t="s">
        <v>16</v>
      </c>
      <c r="K7" t="s">
        <v>52</v>
      </c>
    </row>
    <row r="8" spans="1:11" x14ac:dyDescent="0.4">
      <c r="A8" s="5" t="s">
        <v>9</v>
      </c>
      <c r="B8" s="12" t="s">
        <v>2</v>
      </c>
      <c r="C8" s="12" t="s">
        <v>2</v>
      </c>
      <c r="D8" s="12" t="s">
        <v>2</v>
      </c>
      <c r="E8" s="12" t="s">
        <v>2</v>
      </c>
      <c r="F8" s="12" t="s">
        <v>2</v>
      </c>
      <c r="G8" s="12" t="s">
        <v>2</v>
      </c>
      <c r="H8" s="12" t="s">
        <v>2</v>
      </c>
      <c r="I8" s="12" t="s">
        <v>2</v>
      </c>
    </row>
    <row r="9" spans="1:11" x14ac:dyDescent="0.4">
      <c r="A9" s="5" t="s">
        <v>10</v>
      </c>
      <c r="B9" s="12" t="s">
        <v>2</v>
      </c>
      <c r="C9" s="12" t="s">
        <v>2</v>
      </c>
      <c r="D9" s="12" t="s">
        <v>2</v>
      </c>
      <c r="E9" s="12" t="s">
        <v>2</v>
      </c>
      <c r="F9" s="12" t="s">
        <v>2</v>
      </c>
      <c r="G9" s="12" t="s">
        <v>2</v>
      </c>
      <c r="H9" s="12" t="s">
        <v>2</v>
      </c>
      <c r="I9" s="12" t="s">
        <v>2</v>
      </c>
    </row>
    <row r="10" spans="1:11" x14ac:dyDescent="0.4">
      <c r="A10" s="5" t="s">
        <v>18</v>
      </c>
      <c r="B10" s="5" t="str">
        <f>Degree2DMS(DMS2Degree(B8)-DMS2Degree(B9))</f>
        <v>0°0'0''</v>
      </c>
      <c r="C10" s="5" t="str">
        <f>Degree2DMS(DMS2Degree(C8)-DMS2Degree(C9))</f>
        <v>0°0'0''</v>
      </c>
      <c r="D10" s="5" t="str">
        <f>Degree2DMS(DMS2Degree(D8)-DMS2Degree(D9))</f>
        <v>0°0'0''</v>
      </c>
      <c r="E10" s="5" t="str">
        <f>Degree2DMS(DMS2Degree(E8)-DMS2Degree(E9))</f>
        <v>0°0'0''</v>
      </c>
      <c r="F10" s="5" t="str">
        <f>Degree2DMS(DMS2Degree(F8)-DMS2Degree(F9))</f>
        <v>0°0'0''</v>
      </c>
      <c r="G10" s="5" t="str">
        <f>Degree2DMS(DMS2Degree(G8)-DMS2Degree(G9))</f>
        <v>0°0'0''</v>
      </c>
      <c r="H10" s="5" t="str">
        <f>Degree2DMS(DMS2Degree(H8)-DMS2Degree(H9))</f>
        <v>0°0'0''</v>
      </c>
      <c r="I10" s="5" t="str">
        <f>Degree2DMS(DMS2Degree(I8)-DMS2Degree(I9))</f>
        <v>0°0'0''</v>
      </c>
    </row>
    <row r="11" spans="1:11" x14ac:dyDescent="0.4">
      <c r="A11" s="5" t="s">
        <v>27</v>
      </c>
      <c r="B11" s="9" t="str">
        <f>Degree2DMS((DMS2Degree(B10)+DMS2Degree(C10))/2)</f>
        <v>0°0'0''</v>
      </c>
      <c r="C11" s="8"/>
      <c r="D11" s="9" t="str">
        <f>Degree2DMS((DMS2Degree(D10)+DMS2Degree(E10))/2)</f>
        <v>0°0'0''</v>
      </c>
      <c r="E11" s="8"/>
      <c r="F11" s="9" t="str">
        <f>Degree2DMS((DMS2Degree(F10)+DMS2Degree(G10))/2)</f>
        <v>0°0'0''</v>
      </c>
      <c r="G11" s="8"/>
      <c r="H11" s="9" t="str">
        <f>Degree2DMS((DMS2Degree(H10)+DMS2Degree(I10))/2)</f>
        <v>0°0'0''</v>
      </c>
      <c r="I11" s="8"/>
    </row>
    <row r="12" spans="1:11" x14ac:dyDescent="0.4">
      <c r="A12" s="3" t="s">
        <v>17</v>
      </c>
      <c r="B12" s="9" t="str">
        <f>Degree2DMS((DMS2Degree(B11))/2)</f>
        <v>0°0'0''</v>
      </c>
      <c r="C12" s="8"/>
      <c r="D12" s="9" t="str">
        <f>Degree2DMS((DMS2Degree(D11))/2)</f>
        <v>0°0'0''</v>
      </c>
      <c r="E12" s="8"/>
      <c r="F12" s="9" t="str">
        <f>Degree2DMS((DMS2Degree(F11))/2)</f>
        <v>0°0'0''</v>
      </c>
      <c r="G12" s="8"/>
      <c r="H12" s="9" t="str">
        <f>Degree2DMS((DMS2Degree(H11))/2)</f>
        <v>0°0'0''</v>
      </c>
      <c r="I12" s="8"/>
    </row>
    <row r="14" spans="1:11" x14ac:dyDescent="0.4">
      <c r="A14" s="5" t="s">
        <v>31</v>
      </c>
      <c r="B14" s="5" t="s">
        <v>32</v>
      </c>
      <c r="C14" s="5" t="e">
        <f>F6*G5*POWER(10,-9)/SIN(RADIANS(DMS2Degree(F12)))</f>
        <v>#VALUE!</v>
      </c>
      <c r="D14" s="5" t="s">
        <v>33</v>
      </c>
      <c r="E14" s="5" t="e">
        <f>C14*ABS(_xlfn.COT(RADIANS(DMS2Degree(F12)))*RADIANS(DMS2Degree(B4))/SQRT(2))</f>
        <v>#VALUE!</v>
      </c>
    </row>
    <row r="15" spans="1:11" x14ac:dyDescent="0.4">
      <c r="A15" s="5" t="s">
        <v>14</v>
      </c>
      <c r="B15" s="5" t="s">
        <v>34</v>
      </c>
      <c r="C15" s="5" t="e">
        <f>C14*SIN(RADIANS(DMS2Degree(B12)))/B6*POWER(10,9)</f>
        <v>#VALUE!</v>
      </c>
      <c r="D15" s="5" t="s">
        <v>35</v>
      </c>
      <c r="E15" s="5" t="e">
        <f>C15*SQRT(POWER(E14/C14,2)+POWER(_xlfn.COT(RADIANS(DMS2Degree(B12)))*RADIANS(DMS2Degree(B4))/SQRT(2),2))</f>
        <v>#VALUE!</v>
      </c>
      <c r="F15" s="11" t="s">
        <v>36</v>
      </c>
      <c r="G15" s="5" t="e">
        <f>(C15-C5)/C5</f>
        <v>#VALUE!</v>
      </c>
    </row>
    <row r="16" spans="1:11" x14ac:dyDescent="0.4">
      <c r="A16" s="5" t="s">
        <v>15</v>
      </c>
      <c r="B16" s="5" t="s">
        <v>34</v>
      </c>
      <c r="C16" s="5" t="e">
        <f>C14*SIN(RADIANS(DMS2Degree(D12)))/D6*POWER(10,9)</f>
        <v>#VALUE!</v>
      </c>
      <c r="D16" s="5" t="s">
        <v>35</v>
      </c>
      <c r="E16" s="5" t="e">
        <f>C16*SQRT(POWER(E14/C14,2)+POWER(_xlfn.COT(RADIANS(DMS2Degree(D12)))*RADIANS(DMS2Degree(B4))/SQRT(2),2))</f>
        <v>#VALUE!</v>
      </c>
      <c r="F16" s="5"/>
      <c r="G16" s="5" t="e">
        <f>(C16-E5)/E5</f>
        <v>#VALUE!</v>
      </c>
    </row>
    <row r="17" spans="1:7" x14ac:dyDescent="0.4">
      <c r="A17" s="11" t="s">
        <v>12</v>
      </c>
      <c r="B17" s="11" t="s">
        <v>34</v>
      </c>
      <c r="C17" s="5" t="e">
        <f>C14*SIN(RADIANS(DMS2Degree(H12)))/H6*POWER(10,9)</f>
        <v>#VALUE!</v>
      </c>
      <c r="D17" s="11" t="s">
        <v>35</v>
      </c>
      <c r="E17" s="5" t="e">
        <f>C17*SQRT(POWER(E14/C14,2)+POWER(_xlfn.COT(RADIANS(DMS2Degree(H12)))*RADIANS(DMS2Degree(B4))/SQRT(2),2))</f>
        <v>#VALUE!</v>
      </c>
      <c r="F17" s="5"/>
      <c r="G17" s="5" t="e">
        <f>(C17-I5)/I5</f>
        <v>#VALUE!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3D8B-85F8-4BE0-9C01-5A1F339F719E}">
  <sheetPr codeName="Sheet2"/>
  <dimension ref="A1:F11"/>
  <sheetViews>
    <sheetView workbookViewId="0">
      <selection activeCell="A10" sqref="A10"/>
    </sheetView>
  </sheetViews>
  <sheetFormatPr defaultRowHeight="13.9" x14ac:dyDescent="0.4"/>
  <cols>
    <col min="1" max="4" width="20.59765625" customWidth="1"/>
    <col min="5" max="5" width="13" customWidth="1"/>
  </cols>
  <sheetData>
    <row r="1" spans="1:6" x14ac:dyDescent="0.4">
      <c r="A1" s="5" t="s">
        <v>37</v>
      </c>
      <c r="B1" s="5" t="s">
        <v>19</v>
      </c>
      <c r="C1" s="5" t="s">
        <v>20</v>
      </c>
    </row>
    <row r="2" spans="1:6" x14ac:dyDescent="0.4">
      <c r="A2" s="5"/>
      <c r="B2" s="12" t="s">
        <v>2</v>
      </c>
      <c r="C2" s="12" t="s">
        <v>2</v>
      </c>
    </row>
    <row r="3" spans="1:6" x14ac:dyDescent="0.4">
      <c r="A3" s="6"/>
      <c r="B3" s="5" t="s">
        <v>8</v>
      </c>
      <c r="C3" s="5" t="s">
        <v>22</v>
      </c>
      <c r="D3" s="5" t="s">
        <v>23</v>
      </c>
      <c r="E3" s="1" t="s">
        <v>28</v>
      </c>
      <c r="F3" s="2"/>
    </row>
    <row r="4" spans="1:6" x14ac:dyDescent="0.4">
      <c r="A4" s="6"/>
      <c r="B4" s="5" t="s">
        <v>11</v>
      </c>
      <c r="C4" s="12" t="s">
        <v>2</v>
      </c>
      <c r="D4" s="9" t="str">
        <f>Degree2DMS(DMS2Degree(C4)-DMS2Degree($B$2))</f>
        <v>0°0'0''</v>
      </c>
      <c r="E4" s="1" t="str">
        <f>Degree2DMS((DMS2Degree(D4)+DMS2Degree(D5))/2)</f>
        <v>0°0'0''</v>
      </c>
      <c r="F4" s="2"/>
    </row>
    <row r="5" spans="1:6" x14ac:dyDescent="0.4">
      <c r="A5" s="7"/>
      <c r="B5" s="5" t="s">
        <v>16</v>
      </c>
      <c r="C5" s="12" t="s">
        <v>2</v>
      </c>
      <c r="D5" s="9" t="str">
        <f>Degree2DMS(DMS2Degree(C5)-DMS2Degree($C$2))</f>
        <v>0°0'0''</v>
      </c>
      <c r="E5" s="3"/>
      <c r="F5" s="4"/>
    </row>
    <row r="6" spans="1:6" x14ac:dyDescent="0.4">
      <c r="A6" s="7" t="s">
        <v>21</v>
      </c>
      <c r="B6" s="5" t="s">
        <v>8</v>
      </c>
      <c r="C6" s="5" t="s">
        <v>9</v>
      </c>
      <c r="D6" s="5" t="s">
        <v>24</v>
      </c>
      <c r="E6" s="5" t="s">
        <v>29</v>
      </c>
      <c r="F6" s="5" t="s">
        <v>26</v>
      </c>
    </row>
    <row r="7" spans="1:6" x14ac:dyDescent="0.4">
      <c r="A7" s="15">
        <v>2</v>
      </c>
      <c r="B7" s="5" t="s">
        <v>11</v>
      </c>
      <c r="C7" s="12" t="s">
        <v>2</v>
      </c>
      <c r="D7" s="5" t="str">
        <f>Degree2DMS(DMS2Degree(C7)-DMS2Degree($B$2))</f>
        <v>0°0'0''</v>
      </c>
      <c r="E7" s="6" t="str">
        <f>Degree2DMS((DMS2Degree(D7)+DMS2Degree(D8))/2)</f>
        <v>0°0'0''</v>
      </c>
      <c r="F7" s="15" t="s">
        <v>49</v>
      </c>
    </row>
    <row r="8" spans="1:6" x14ac:dyDescent="0.4">
      <c r="A8" s="7"/>
      <c r="B8" s="5" t="s">
        <v>16</v>
      </c>
      <c r="C8" s="12" t="s">
        <v>2</v>
      </c>
      <c r="D8" s="5" t="str">
        <f>Degree2DMS(DMS2Degree(C8)-DMS2Degree($C$2))</f>
        <v>0°0'0''</v>
      </c>
      <c r="E8" s="7"/>
      <c r="F8" s="7"/>
    </row>
    <row r="9" spans="1:6" x14ac:dyDescent="0.4">
      <c r="A9" s="5" t="s">
        <v>21</v>
      </c>
      <c r="B9" s="5" t="s">
        <v>8</v>
      </c>
      <c r="C9" s="5" t="s">
        <v>10</v>
      </c>
      <c r="D9" s="5" t="s">
        <v>25</v>
      </c>
      <c r="E9" s="5" t="s">
        <v>30</v>
      </c>
      <c r="F9" s="5" t="s">
        <v>26</v>
      </c>
    </row>
    <row r="10" spans="1:6" x14ac:dyDescent="0.4">
      <c r="A10" s="15">
        <v>2</v>
      </c>
      <c r="B10" s="5" t="s">
        <v>11</v>
      </c>
      <c r="C10" s="12" t="s">
        <v>2</v>
      </c>
      <c r="D10" s="5" t="str">
        <f>Degree2DMS(DMS2Degree(C10)-DMS2Degree($B$2))</f>
        <v>0°0'0''</v>
      </c>
      <c r="E10" s="6" t="str">
        <f>Degree2DMS((DMS2Degree(D10)+DMS2Degree(D11))/2)</f>
        <v>0°0'0''</v>
      </c>
      <c r="F10" s="15" t="s">
        <v>49</v>
      </c>
    </row>
    <row r="11" spans="1:6" x14ac:dyDescent="0.4">
      <c r="A11" s="7"/>
      <c r="B11" s="5" t="s">
        <v>16</v>
      </c>
      <c r="C11" s="12" t="s">
        <v>2</v>
      </c>
      <c r="D11" s="5" t="str">
        <f>Degree2DMS(DMS2Degree(C11)-DMS2Degree($C$2))</f>
        <v>0°0'0''</v>
      </c>
      <c r="E11" s="7"/>
      <c r="F11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133DD-3968-4B52-BD76-4E7A4463D2D4}">
  <sheetPr codeName="Sheet3"/>
  <dimension ref="A1:C8"/>
  <sheetViews>
    <sheetView workbookViewId="0">
      <selection activeCell="B2" sqref="B2"/>
    </sheetView>
  </sheetViews>
  <sheetFormatPr defaultRowHeight="13.9" x14ac:dyDescent="0.4"/>
  <cols>
    <col min="1" max="1" width="14.265625" customWidth="1"/>
  </cols>
  <sheetData>
    <row r="1" spans="1:3" x14ac:dyDescent="0.4">
      <c r="A1" s="5" t="s">
        <v>38</v>
      </c>
      <c r="B1" s="15" t="s">
        <v>51</v>
      </c>
      <c r="C1" s="6" t="s">
        <v>45</v>
      </c>
    </row>
    <row r="2" spans="1:3" x14ac:dyDescent="0.4">
      <c r="A2" s="9" t="s">
        <v>39</v>
      </c>
      <c r="B2" s="13" t="s">
        <v>51</v>
      </c>
      <c r="C2" s="8"/>
    </row>
    <row r="3" spans="1:3" x14ac:dyDescent="0.4">
      <c r="A3" s="5" t="s">
        <v>8</v>
      </c>
      <c r="B3" s="7" t="s">
        <v>11</v>
      </c>
      <c r="C3" s="7" t="s">
        <v>16</v>
      </c>
    </row>
    <row r="4" spans="1:3" x14ac:dyDescent="0.4">
      <c r="A4" s="5" t="s">
        <v>40</v>
      </c>
      <c r="B4" s="12" t="s">
        <v>2</v>
      </c>
      <c r="C4" s="12" t="s">
        <v>2</v>
      </c>
    </row>
    <row r="5" spans="1:3" x14ac:dyDescent="0.4">
      <c r="A5" s="5" t="s">
        <v>41</v>
      </c>
      <c r="B5" s="12" t="s">
        <v>2</v>
      </c>
      <c r="C5" s="12" t="s">
        <v>2</v>
      </c>
    </row>
    <row r="6" spans="1:3" x14ac:dyDescent="0.4">
      <c r="A6" s="5" t="s">
        <v>42</v>
      </c>
      <c r="B6" s="15" t="str">
        <f>Degree2DMS((DMS2Degree(B4)-DMS2Degree(B5)))</f>
        <v>0°0'0''</v>
      </c>
      <c r="C6" s="15" t="str">
        <f>Degree2DMS((DMS2Degree(C4)-DMS2Degree(C5)))</f>
        <v>0°0'0''</v>
      </c>
    </row>
    <row r="7" spans="1:3" x14ac:dyDescent="0.4">
      <c r="A7" s="9" t="s">
        <v>43</v>
      </c>
      <c r="B7" s="1" t="str">
        <f>Degree2DMS((DMS2Degree(B6)+DMS2Degree(C6))/2)</f>
        <v>0°0'0''</v>
      </c>
      <c r="C7" s="2"/>
    </row>
    <row r="8" spans="1:3" x14ac:dyDescent="0.4">
      <c r="A8" s="9" t="s">
        <v>44</v>
      </c>
      <c r="B8" s="9" t="str">
        <f>Degree2DMS((DMS2Degree(B7))/2)</f>
        <v>0°0'0''</v>
      </c>
      <c r="C8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Jingzhe Guo</dc:creator>
  <cp:lastModifiedBy>Jingzhe Guo</cp:lastModifiedBy>
  <dcterms:created xsi:type="dcterms:W3CDTF">2018-05-16T13:08:47Z</dcterms:created>
  <dcterms:modified xsi:type="dcterms:W3CDTF">2020-06-25T11:44:09Z</dcterms:modified>
</cp:coreProperties>
</file>